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7290" windowWidth="19320" windowHeight="7335" tabRatio="873"/>
  </bookViews>
  <sheets>
    <sheet name="견적서" sheetId="33" r:id="rId1"/>
  </sheets>
  <definedNames>
    <definedName name="_xlnm.Print_Area" localSheetId="0">견적서!$A$1:$Q$34</definedName>
  </definedNames>
  <calcPr calcId="125725"/>
</workbook>
</file>

<file path=xl/calcChain.xml><?xml version="1.0" encoding="utf-8"?>
<calcChain xmlns="http://schemas.openxmlformats.org/spreadsheetml/2006/main">
  <c r="H18" i="33"/>
  <c r="M16"/>
  <c r="K19"/>
  <c r="G19"/>
  <c r="F31"/>
  <c r="F30"/>
  <c r="H30" s="1"/>
  <c r="O30" s="1"/>
  <c r="F32"/>
  <c r="F29"/>
  <c r="H29" s="1"/>
  <c r="O32" l="1"/>
  <c r="O29"/>
  <c r="H32"/>
  <c r="H31"/>
  <c r="O31" s="1"/>
  <c r="H16" l="1"/>
  <c r="M18"/>
  <c r="M19" l="1"/>
</calcChain>
</file>

<file path=xl/sharedStrings.xml><?xml version="1.0" encoding="utf-8"?>
<sst xmlns="http://schemas.openxmlformats.org/spreadsheetml/2006/main" count="53" uniqueCount="52">
  <si>
    <t>1 Month =</t>
    <phoneticPr fontId="2" type="noConversion"/>
  </si>
  <si>
    <t>days</t>
    <phoneticPr fontId="2" type="noConversion"/>
  </si>
  <si>
    <t>일노임단가</t>
    <phoneticPr fontId="2" type="noConversion"/>
  </si>
  <si>
    <t>월노임단가</t>
    <phoneticPr fontId="2" type="noConversion"/>
  </si>
  <si>
    <t>제경비</t>
    <phoneticPr fontId="2" type="noConversion"/>
  </si>
  <si>
    <t>기술료</t>
    <phoneticPr fontId="2" type="noConversion"/>
  </si>
  <si>
    <t>월인건비</t>
    <phoneticPr fontId="2" type="noConversion"/>
  </si>
  <si>
    <t>과기처고시</t>
    <phoneticPr fontId="2" type="noConversion"/>
  </si>
  <si>
    <t>특급기술자</t>
    <phoneticPr fontId="2" type="noConversion"/>
  </si>
  <si>
    <t>고급기술자</t>
    <phoneticPr fontId="2" type="noConversion"/>
  </si>
  <si>
    <t>중급기술자</t>
    <phoneticPr fontId="2" type="noConversion"/>
  </si>
  <si>
    <t>초급기술자</t>
    <phoneticPr fontId="2" type="noConversion"/>
  </si>
  <si>
    <t>제안금액</t>
    <phoneticPr fontId="2" type="noConversion"/>
  </si>
  <si>
    <t>담당업무</t>
    <phoneticPr fontId="2" type="noConversion"/>
  </si>
  <si>
    <t>참여율</t>
    <phoneticPr fontId="2" type="noConversion"/>
  </si>
  <si>
    <t xml:space="preserve"> Creative &amp; Design</t>
    <phoneticPr fontId="2" type="noConversion"/>
  </si>
  <si>
    <t>견      적      서</t>
    <phoneticPr fontId="2" type="noConversion"/>
  </si>
  <si>
    <t>구          분</t>
    <phoneticPr fontId="2" type="noConversion"/>
  </si>
  <si>
    <t>비                  고</t>
    <phoneticPr fontId="2" type="noConversion"/>
  </si>
  <si>
    <t>1) 견적 산출내역</t>
    <phoneticPr fontId="2" type="noConversion"/>
  </si>
  <si>
    <t>1. 직접인건비</t>
    <phoneticPr fontId="2" type="noConversion"/>
  </si>
  <si>
    <t>투입인력등급 / 인원</t>
    <phoneticPr fontId="2" type="noConversion"/>
  </si>
  <si>
    <t>투입MM</t>
    <phoneticPr fontId="2" type="noConversion"/>
  </si>
  <si>
    <t>비 고</t>
    <phoneticPr fontId="2" type="noConversion"/>
  </si>
  <si>
    <t>인건비 소계</t>
    <phoneticPr fontId="2" type="noConversion"/>
  </si>
  <si>
    <t>2. 합계</t>
    <phoneticPr fontId="2" type="noConversion"/>
  </si>
  <si>
    <t>구  분</t>
    <phoneticPr fontId="2" type="noConversion"/>
  </si>
  <si>
    <t>기  준</t>
    <phoneticPr fontId="2" type="noConversion"/>
  </si>
  <si>
    <t>일노임단가*Days</t>
    <phoneticPr fontId="2" type="noConversion"/>
  </si>
  <si>
    <t>월노임+제경비+기술료</t>
    <phoneticPr fontId="2" type="noConversion"/>
  </si>
  <si>
    <t xml:space="preserve">* 본 견적은 당사 제작 단가표를 기준으로 한 견적서 입니다.   </t>
    <phoneticPr fontId="2" type="noConversion"/>
  </si>
  <si>
    <t>Web Designer</t>
    <phoneticPr fontId="2" type="noConversion"/>
  </si>
  <si>
    <t>금 액(원)</t>
    <phoneticPr fontId="2" type="noConversion"/>
  </si>
  <si>
    <t>Developer</t>
    <phoneticPr fontId="2" type="noConversion"/>
  </si>
  <si>
    <t>월노임단가*110</t>
    <phoneticPr fontId="2" type="noConversion"/>
  </si>
  <si>
    <t>(월노임+제경비)*20</t>
    <phoneticPr fontId="2" type="noConversion"/>
  </si>
  <si>
    <t>십만원이하 절사</t>
    <phoneticPr fontId="2" type="noConversion"/>
  </si>
  <si>
    <t xml:space="preserve"> Developer</t>
    <phoneticPr fontId="2" type="noConversion"/>
  </si>
  <si>
    <t>* 2011년 소프트웨어 기술자 노임단가 적용(2008-01-01).</t>
    <phoneticPr fontId="2" type="noConversion"/>
  </si>
  <si>
    <t>2) 2010년 소프트웨어산업협회 노임단가에 따른 인건비 산정표(통계청승인)</t>
    <phoneticPr fontId="2" type="noConversion"/>
  </si>
  <si>
    <t>* 본 견적은 사이트 운용에 따른 서버구입/웹호스팅비용을 제외한 금액입니다.</t>
    <phoneticPr fontId="2" type="noConversion"/>
  </si>
  <si>
    <t>고급기술자</t>
    <phoneticPr fontId="2" type="noConversion"/>
  </si>
  <si>
    <t>초급기술자</t>
    <phoneticPr fontId="2" type="noConversion"/>
  </si>
  <si>
    <t>제안가</t>
    <phoneticPr fontId="2" type="noConversion"/>
  </si>
  <si>
    <t>견적일 : 2012.10.8</t>
    <phoneticPr fontId="2" type="noConversion"/>
  </si>
  <si>
    <t xml:space="preserve">     Client    :  </t>
    <phoneticPr fontId="2" type="noConversion"/>
  </si>
  <si>
    <t xml:space="preserve">     Project   :  </t>
    <phoneticPr fontId="2" type="noConversion"/>
  </si>
  <si>
    <t xml:space="preserve">     유효기간   :  1개월</t>
    <phoneticPr fontId="2" type="noConversion"/>
  </si>
  <si>
    <t xml:space="preserve"> * 대금지불조건 : 초기50% 작업후50% 현금지급을 원칙으로 합니다.      
 * 도메인등록은 집접 등록후 정보 알려주시면 셋팅가능합니다.</t>
    <phoneticPr fontId="2" type="noConversion"/>
  </si>
  <si>
    <t>위와 같이 견적을 제출합니다.  OOO</t>
    <phoneticPr fontId="2" type="noConversion"/>
  </si>
  <si>
    <t>Tel : 00000000  / e-mail : 00000000000000000</t>
    <phoneticPr fontId="2" type="noConversion"/>
  </si>
  <si>
    <t>서울특별시00000000000000000  PHONE:000000000000000</t>
    <phoneticPr fontId="2" type="noConversion"/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</si>
</sst>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&quot;₩&quot;#,##0;[Red]&quot;₩&quot;&quot;₩&quot;\-#,##0"/>
    <numFmt numFmtId="179" formatCode="#,##0.00_ "/>
    <numFmt numFmtId="180" formatCode="&quot;₩&quot;#,##0"/>
    <numFmt numFmtId="181" formatCode="&quot;₩&quot;#,##0_);[Red]\(&quot;₩&quot;#,##0\)"/>
    <numFmt numFmtId="182" formatCode="&quot;₩&quot;#,##0.00;[Red]&quot;₩&quot;&quot;₩&quot;&quot;₩&quot;&quot;₩&quot;&quot;₩&quot;&quot;₩&quot;\-#,##0.00"/>
    <numFmt numFmtId="183" formatCode="&quot;₩&quot;#,##0;&quot;₩&quot;&quot;₩&quot;&quot;₩&quot;&quot;₩&quot;&quot;₩&quot;&quot;₩&quot;&quot;₩&quot;&quot;₩&quot;\-#,##0"/>
    <numFmt numFmtId="184" formatCode="&quot;₩&quot;#,##0.00;&quot;₩&quot;&quot;₩&quot;&quot;₩&quot;&quot;₩&quot;&quot;₩&quot;&quot;₩&quot;&quot;₩&quot;&quot;₩&quot;\-#,##0.00"/>
    <numFmt numFmtId="185" formatCode="0.00_ "/>
  </numFmts>
  <fonts count="19">
    <font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0"/>
      <name val="돋움"/>
      <family val="3"/>
      <charset val="129"/>
    </font>
    <font>
      <sz val="12"/>
      <name val="뼻뮝"/>
      <family val="1"/>
      <charset val="129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맑은 고딕"/>
      <family val="3"/>
      <charset val="129"/>
    </font>
    <font>
      <b/>
      <sz val="24"/>
      <color indexed="8"/>
      <name val="맑은 고딕"/>
      <family val="3"/>
      <charset val="129"/>
    </font>
    <font>
      <b/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indexed="9"/>
      <name val="맑은 고딕"/>
      <family val="3"/>
      <charset val="129"/>
    </font>
    <font>
      <b/>
      <sz val="1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6" fillId="0" borderId="0"/>
    <xf numFmtId="41" fontId="1" fillId="0" borderId="0" applyFont="0" applyFill="0" applyBorder="0" applyAlignment="0" applyProtection="0"/>
    <xf numFmtId="0" fontId="3" fillId="0" borderId="0"/>
    <xf numFmtId="178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</cellStyleXfs>
  <cellXfs count="112">
    <xf numFmtId="0" fontId="0" fillId="0" borderId="0" xfId="0"/>
    <xf numFmtId="0" fontId="5" fillId="2" borderId="0" xfId="4" applyFont="1" applyFill="1" applyBorder="1"/>
    <xf numFmtId="0" fontId="7" fillId="2" borderId="0" xfId="4" applyFont="1" applyFill="1" applyBorder="1" applyAlignment="1">
      <alignment vertical="center"/>
    </xf>
    <xf numFmtId="0" fontId="8" fillId="2" borderId="0" xfId="4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center" vertical="center"/>
    </xf>
    <xf numFmtId="41" fontId="8" fillId="2" borderId="0" xfId="4" applyNumberFormat="1" applyFont="1" applyFill="1" applyBorder="1" applyAlignment="1">
      <alignment horizontal="center" vertical="center"/>
    </xf>
    <xf numFmtId="0" fontId="7" fillId="2" borderId="0" xfId="7" applyFont="1" applyFill="1" applyAlignment="1">
      <alignment vertical="center"/>
    </xf>
    <xf numFmtId="179" fontId="7" fillId="2" borderId="0" xfId="7" applyNumberFormat="1" applyFont="1" applyFill="1" applyAlignment="1">
      <alignment vertical="center"/>
    </xf>
    <xf numFmtId="0" fontId="10" fillId="2" borderId="0" xfId="4" applyFont="1" applyFill="1" applyBorder="1"/>
    <xf numFmtId="0" fontId="10" fillId="2" borderId="0" xfId="7" applyFont="1" applyFill="1"/>
    <xf numFmtId="0" fontId="10" fillId="2" borderId="0" xfId="4" applyFont="1" applyFill="1" applyBorder="1" applyAlignment="1">
      <alignment vertical="center"/>
    </xf>
    <xf numFmtId="0" fontId="10" fillId="2" borderId="0" xfId="7" applyFont="1" applyFill="1" applyAlignment="1">
      <alignment vertical="center"/>
    </xf>
    <xf numFmtId="0" fontId="12" fillId="2" borderId="1" xfId="4" applyFont="1" applyFill="1" applyBorder="1" applyAlignment="1">
      <alignment horizontal="left" vertical="center"/>
    </xf>
    <xf numFmtId="0" fontId="12" fillId="2" borderId="0" xfId="4" applyFont="1" applyFill="1" applyBorder="1" applyAlignment="1">
      <alignment horizontal="right"/>
    </xf>
    <xf numFmtId="0" fontId="10" fillId="2" borderId="0" xfId="4" applyFont="1" applyFill="1" applyBorder="1" applyAlignment="1">
      <alignment horizontal="right" vertical="center"/>
    </xf>
    <xf numFmtId="0" fontId="13" fillId="2" borderId="0" xfId="4" applyFont="1" applyFill="1" applyBorder="1" applyAlignment="1">
      <alignment horizontal="right" vertical="top"/>
    </xf>
    <xf numFmtId="0" fontId="12" fillId="2" borderId="0" xfId="4" applyFont="1" applyFill="1" applyBorder="1" applyAlignment="1">
      <alignment vertical="center"/>
    </xf>
    <xf numFmtId="0" fontId="13" fillId="2" borderId="0" xfId="4" applyFont="1" applyFill="1" applyBorder="1" applyAlignment="1">
      <alignment vertical="center"/>
    </xf>
    <xf numFmtId="0" fontId="10" fillId="3" borderId="2" xfId="4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left" vertical="center"/>
    </xf>
    <xf numFmtId="0" fontId="13" fillId="2" borderId="2" xfId="4" applyFont="1" applyFill="1" applyBorder="1" applyAlignment="1">
      <alignment horizontal="center" vertical="center"/>
    </xf>
    <xf numFmtId="41" fontId="13" fillId="2" borderId="4" xfId="4" applyNumberFormat="1" applyFont="1" applyFill="1" applyBorder="1" applyAlignment="1">
      <alignment horizontal="center" vertical="center"/>
    </xf>
    <xf numFmtId="185" fontId="13" fillId="2" borderId="2" xfId="4" applyNumberFormat="1" applyFont="1" applyFill="1" applyBorder="1" applyAlignment="1">
      <alignment horizontal="center" vertical="center"/>
    </xf>
    <xf numFmtId="9" fontId="13" fillId="2" borderId="2" xfId="4" applyNumberFormat="1" applyFont="1" applyFill="1" applyBorder="1" applyAlignment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185" fontId="13" fillId="4" borderId="2" xfId="4" applyNumberFormat="1" applyFont="1" applyFill="1" applyBorder="1" applyAlignment="1">
      <alignment horizontal="center" vertical="center"/>
    </xf>
    <xf numFmtId="0" fontId="10" fillId="2" borderId="0" xfId="4" applyFont="1" applyFill="1" applyAlignment="1">
      <alignment vertical="center"/>
    </xf>
    <xf numFmtId="0" fontId="13" fillId="2" borderId="0" xfId="4" applyFont="1" applyFill="1" applyBorder="1" applyAlignment="1">
      <alignment horizontal="left"/>
    </xf>
    <xf numFmtId="0" fontId="13" fillId="2" borderId="5" xfId="4" applyFont="1" applyFill="1" applyBorder="1" applyAlignment="1">
      <alignment horizontal="center" vertical="center"/>
    </xf>
    <xf numFmtId="41" fontId="16" fillId="2" borderId="5" xfId="4" applyNumberFormat="1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1" xfId="4" applyFont="1" applyFill="1" applyBorder="1" applyAlignment="1">
      <alignment horizontal="right" vertical="center"/>
    </xf>
    <xf numFmtId="185" fontId="12" fillId="2" borderId="0" xfId="4" applyNumberFormat="1" applyFont="1" applyFill="1" applyBorder="1" applyAlignment="1">
      <alignment horizontal="center" vertical="center"/>
    </xf>
    <xf numFmtId="41" fontId="10" fillId="2" borderId="0" xfId="7" applyNumberFormat="1" applyFont="1" applyFill="1" applyAlignment="1">
      <alignment vertical="center"/>
    </xf>
    <xf numFmtId="0" fontId="10" fillId="2" borderId="0" xfId="7" applyFont="1" applyFill="1" applyBorder="1"/>
    <xf numFmtId="0" fontId="10" fillId="2" borderId="0" xfId="7" applyFont="1" applyFill="1" applyBorder="1" applyAlignment="1"/>
    <xf numFmtId="0" fontId="18" fillId="2" borderId="0" xfId="7" applyFont="1" applyFill="1" applyBorder="1" applyAlignment="1"/>
    <xf numFmtId="0" fontId="13" fillId="2" borderId="6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41" fontId="16" fillId="2" borderId="0" xfId="4" applyNumberFormat="1" applyFont="1" applyFill="1" applyBorder="1" applyAlignment="1">
      <alignment horizontal="center" vertical="center"/>
    </xf>
    <xf numFmtId="41" fontId="10" fillId="2" borderId="0" xfId="3" applyFont="1" applyFill="1" applyAlignment="1">
      <alignment vertical="center"/>
    </xf>
    <xf numFmtId="0" fontId="13" fillId="2" borderId="1" xfId="4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left" vertical="top"/>
    </xf>
    <xf numFmtId="0" fontId="12" fillId="2" borderId="5" xfId="4" applyFont="1" applyFill="1" applyBorder="1" applyAlignment="1">
      <alignment horizontal="left"/>
    </xf>
    <xf numFmtId="0" fontId="10" fillId="2" borderId="5" xfId="4" applyFont="1" applyFill="1" applyBorder="1" applyAlignment="1">
      <alignment vertical="center"/>
    </xf>
    <xf numFmtId="0" fontId="10" fillId="2" borderId="7" xfId="4" applyFont="1" applyFill="1" applyBorder="1" applyAlignment="1">
      <alignment vertical="center"/>
    </xf>
    <xf numFmtId="0" fontId="12" fillId="2" borderId="8" xfId="4" applyFont="1" applyFill="1" applyBorder="1" applyAlignment="1"/>
    <xf numFmtId="0" fontId="12" fillId="2" borderId="5" xfId="4" applyFont="1" applyFill="1" applyBorder="1" applyAlignment="1"/>
    <xf numFmtId="0" fontId="12" fillId="2" borderId="0" xfId="4" applyFont="1" applyFill="1" applyBorder="1" applyAlignment="1">
      <alignment horizontal="left"/>
    </xf>
    <xf numFmtId="0" fontId="10" fillId="2" borderId="9" xfId="4" applyFont="1" applyFill="1" applyBorder="1" applyAlignment="1">
      <alignment vertical="center"/>
    </xf>
    <xf numFmtId="0" fontId="12" fillId="2" borderId="10" xfId="4" applyFont="1" applyFill="1" applyBorder="1" applyAlignment="1"/>
    <xf numFmtId="0" fontId="12" fillId="2" borderId="0" xfId="4" applyFont="1" applyFill="1" applyBorder="1" applyAlignment="1"/>
    <xf numFmtId="0" fontId="13" fillId="4" borderId="6" xfId="4" applyFont="1" applyFill="1" applyBorder="1" applyAlignment="1">
      <alignment horizontal="center" vertical="center"/>
    </xf>
    <xf numFmtId="0" fontId="13" fillId="4" borderId="4" xfId="4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41" fontId="13" fillId="4" borderId="2" xfId="3" applyFont="1" applyFill="1" applyBorder="1" applyAlignment="1">
      <alignment horizontal="center" vertical="center"/>
    </xf>
    <xf numFmtId="41" fontId="13" fillId="2" borderId="2" xfId="3" applyFont="1" applyFill="1" applyBorder="1" applyAlignment="1">
      <alignment horizontal="center" vertical="center"/>
    </xf>
    <xf numFmtId="41" fontId="10" fillId="2" borderId="0" xfId="3" applyFont="1" applyFill="1" applyAlignment="1">
      <alignment horizontal="center"/>
    </xf>
    <xf numFmtId="41" fontId="10" fillId="2" borderId="0" xfId="7" applyNumberFormat="1" applyFont="1" applyFill="1" applyAlignment="1">
      <alignment horizontal="center"/>
    </xf>
    <xf numFmtId="0" fontId="10" fillId="2" borderId="0" xfId="7" applyFont="1" applyFill="1" applyAlignment="1">
      <alignment horizontal="center"/>
    </xf>
    <xf numFmtId="0" fontId="16" fillId="3" borderId="6" xfId="4" applyFont="1" applyFill="1" applyBorder="1" applyAlignment="1">
      <alignment horizontal="center" vertical="center"/>
    </xf>
    <xf numFmtId="0" fontId="16" fillId="3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181" fontId="15" fillId="5" borderId="6" xfId="4" applyNumberFormat="1" applyFont="1" applyFill="1" applyBorder="1" applyAlignment="1">
      <alignment horizontal="right" vertical="center"/>
    </xf>
    <xf numFmtId="181" fontId="15" fillId="5" borderId="3" xfId="4" applyNumberFormat="1" applyFont="1" applyFill="1" applyBorder="1" applyAlignment="1">
      <alignment horizontal="right" vertical="center"/>
    </xf>
    <xf numFmtId="181" fontId="15" fillId="5" borderId="4" xfId="4" applyNumberFormat="1" applyFont="1" applyFill="1" applyBorder="1" applyAlignment="1">
      <alignment horizontal="right" vertical="center"/>
    </xf>
    <xf numFmtId="0" fontId="13" fillId="2" borderId="6" xfId="4" applyFont="1" applyFill="1" applyBorder="1" applyAlignment="1">
      <alignment horizontal="left" vertical="center"/>
    </xf>
    <xf numFmtId="0" fontId="13" fillId="2" borderId="4" xfId="4" applyFont="1" applyFill="1" applyBorder="1" applyAlignment="1">
      <alignment horizontal="left" vertical="center"/>
    </xf>
    <xf numFmtId="0" fontId="11" fillId="2" borderId="0" xfId="4" applyFont="1" applyFill="1" applyBorder="1" applyAlignment="1">
      <alignment horizontal="center" vertical="center"/>
    </xf>
    <xf numFmtId="0" fontId="14" fillId="6" borderId="6" xfId="4" applyFont="1" applyFill="1" applyBorder="1" applyAlignment="1">
      <alignment horizontal="center" vertical="center"/>
    </xf>
    <xf numFmtId="0" fontId="14" fillId="6" borderId="3" xfId="4" applyFont="1" applyFill="1" applyBorder="1" applyAlignment="1">
      <alignment horizontal="center" vertical="center"/>
    </xf>
    <xf numFmtId="0" fontId="14" fillId="6" borderId="4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  <xf numFmtId="180" fontId="15" fillId="5" borderId="6" xfId="3" applyNumberFormat="1" applyFont="1" applyFill="1" applyBorder="1" applyAlignment="1">
      <alignment horizontal="center" vertical="center"/>
    </xf>
    <xf numFmtId="180" fontId="15" fillId="5" borderId="3" xfId="3" applyNumberFormat="1" applyFont="1" applyFill="1" applyBorder="1" applyAlignment="1">
      <alignment horizontal="center" vertical="center"/>
    </xf>
    <xf numFmtId="180" fontId="15" fillId="5" borderId="4" xfId="3" applyNumberFormat="1" applyFont="1" applyFill="1" applyBorder="1" applyAlignment="1">
      <alignment horizontal="center" vertical="center"/>
    </xf>
    <xf numFmtId="0" fontId="13" fillId="2" borderId="6" xfId="4" applyFont="1" applyFill="1" applyBorder="1" applyAlignment="1">
      <alignment horizontal="left" vertical="center" wrapText="1"/>
    </xf>
    <xf numFmtId="0" fontId="13" fillId="2" borderId="3" xfId="4" applyFont="1" applyFill="1" applyBorder="1" applyAlignment="1">
      <alignment horizontal="left" vertical="center" wrapText="1"/>
    </xf>
    <xf numFmtId="0" fontId="13" fillId="2" borderId="4" xfId="4" applyFont="1" applyFill="1" applyBorder="1" applyAlignment="1">
      <alignment horizontal="left" vertical="center" wrapText="1"/>
    </xf>
    <xf numFmtId="0" fontId="13" fillId="2" borderId="1" xfId="4" applyFont="1" applyFill="1" applyBorder="1" applyAlignment="1">
      <alignment horizontal="right" vertical="center"/>
    </xf>
    <xf numFmtId="0" fontId="13" fillId="2" borderId="12" xfId="4" applyFont="1" applyFill="1" applyBorder="1" applyAlignment="1">
      <alignment horizontal="right" vertical="center"/>
    </xf>
    <xf numFmtId="0" fontId="12" fillId="2" borderId="11" xfId="4" applyFont="1" applyFill="1" applyBorder="1" applyAlignment="1">
      <alignment horizontal="left" vertical="top"/>
    </xf>
    <xf numFmtId="0" fontId="12" fillId="2" borderId="1" xfId="4" applyFont="1" applyFill="1" applyBorder="1" applyAlignment="1">
      <alignment horizontal="left" vertical="top"/>
    </xf>
    <xf numFmtId="0" fontId="14" fillId="6" borderId="6" xfId="4" applyFont="1" applyFill="1" applyBorder="1" applyAlignment="1">
      <alignment horizontal="left" vertical="center"/>
    </xf>
    <xf numFmtId="0" fontId="14" fillId="6" borderId="3" xfId="4" applyFont="1" applyFill="1" applyBorder="1" applyAlignment="1">
      <alignment horizontal="left" vertical="center"/>
    </xf>
    <xf numFmtId="0" fontId="14" fillId="6" borderId="4" xfId="4" applyFont="1" applyFill="1" applyBorder="1" applyAlignment="1">
      <alignment horizontal="left" vertical="center"/>
    </xf>
    <xf numFmtId="0" fontId="10" fillId="3" borderId="6" xfId="4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center" vertical="center"/>
    </xf>
    <xf numFmtId="0" fontId="10" fillId="3" borderId="4" xfId="4" applyFont="1" applyFill="1" applyBorder="1" applyAlignment="1">
      <alignment horizontal="center" vertical="center"/>
    </xf>
    <xf numFmtId="0" fontId="14" fillId="6" borderId="2" xfId="4" applyFont="1" applyFill="1" applyBorder="1" applyAlignment="1">
      <alignment horizontal="center" vertical="center"/>
    </xf>
    <xf numFmtId="0" fontId="16" fillId="4" borderId="6" xfId="4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41" fontId="16" fillId="4" borderId="2" xfId="4" applyNumberFormat="1" applyFont="1" applyFill="1" applyBorder="1" applyAlignment="1">
      <alignment horizontal="center" vertical="center"/>
    </xf>
    <xf numFmtId="0" fontId="13" fillId="2" borderId="6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7" fillId="0" borderId="0" xfId="7" applyFont="1"/>
    <xf numFmtId="41" fontId="13" fillId="4" borderId="6" xfId="3" applyFont="1" applyFill="1" applyBorder="1" applyAlignment="1">
      <alignment horizontal="center" vertical="center"/>
    </xf>
    <xf numFmtId="41" fontId="13" fillId="4" borderId="4" xfId="3" applyFont="1" applyFill="1" applyBorder="1" applyAlignment="1">
      <alignment horizontal="center" vertical="center"/>
    </xf>
    <xf numFmtId="0" fontId="13" fillId="3" borderId="6" xfId="4" applyFont="1" applyFill="1" applyBorder="1" applyAlignment="1">
      <alignment horizontal="center" vertical="center"/>
    </xf>
    <xf numFmtId="0" fontId="13" fillId="3" borderId="4" xfId="4" applyFont="1" applyFill="1" applyBorder="1" applyAlignment="1">
      <alignment horizontal="center" vertical="center"/>
    </xf>
    <xf numFmtId="0" fontId="16" fillId="3" borderId="6" xfId="4" applyFont="1" applyFill="1" applyBorder="1" applyAlignment="1">
      <alignment horizontal="left" vertical="center" wrapText="1"/>
    </xf>
    <xf numFmtId="0" fontId="16" fillId="3" borderId="3" xfId="4" applyFont="1" applyFill="1" applyBorder="1" applyAlignment="1">
      <alignment horizontal="left" vertical="center" wrapText="1"/>
    </xf>
    <xf numFmtId="0" fontId="16" fillId="3" borderId="4" xfId="4" applyFont="1" applyFill="1" applyBorder="1" applyAlignment="1">
      <alignment horizontal="left" vertical="center" wrapText="1"/>
    </xf>
    <xf numFmtId="0" fontId="13" fillId="2" borderId="10" xfId="4" applyFont="1" applyFill="1" applyBorder="1" applyAlignment="1">
      <alignment horizontal="left" vertical="center"/>
    </xf>
    <xf numFmtId="0" fontId="13" fillId="2" borderId="9" xfId="4" applyFont="1" applyFill="1" applyBorder="1" applyAlignment="1">
      <alignment horizontal="left" vertical="center"/>
    </xf>
    <xf numFmtId="41" fontId="13" fillId="2" borderId="6" xfId="4" applyNumberFormat="1" applyFont="1" applyFill="1" applyBorder="1" applyAlignment="1">
      <alignment horizontal="center" vertical="center"/>
    </xf>
    <xf numFmtId="41" fontId="13" fillId="2" borderId="4" xfId="4" applyNumberFormat="1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left" vertical="center"/>
    </xf>
  </cellXfs>
  <cellStyles count="13">
    <cellStyle name="_Sheet3" xfId="1"/>
    <cellStyle name="Comma [0]_ SG&amp;A Bridge " xfId="8"/>
    <cellStyle name="Comma_ SG&amp;A Bridge " xfId="9"/>
    <cellStyle name="Currency [0]_ SG&amp;A Bridge " xfId="10"/>
    <cellStyle name="Currency_ SG&amp;A Bridge " xfId="11"/>
    <cellStyle name="Normal_ SG&amp;A Bridge " xfId="12"/>
    <cellStyle name="뷭?_BOOKSHIP" xfId="2"/>
    <cellStyle name="쉼표 [0]" xfId="3" builtinId="6"/>
    <cellStyle name="스타일 1" xfId="4"/>
    <cellStyle name="콤마 [0]_1202" xfId="5"/>
    <cellStyle name="콤마_1202" xfId="6"/>
    <cellStyle name="표준" xfId="0" builtinId="0"/>
    <cellStyle name="표준_SODA쇼핑몰_견적서_프람트_060720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4"/>
  <sheetViews>
    <sheetView tabSelected="1" workbookViewId="0">
      <selection activeCell="R26" sqref="R26"/>
    </sheetView>
  </sheetViews>
  <sheetFormatPr defaultColWidth="11.42578125" defaultRowHeight="13.5"/>
  <cols>
    <col min="1" max="1" width="4.85546875" style="9" customWidth="1"/>
    <col min="2" max="2" width="7.42578125" style="9" customWidth="1"/>
    <col min="3" max="3" width="7" style="9" customWidth="1"/>
    <col min="4" max="4" width="6.85546875" style="9" customWidth="1"/>
    <col min="5" max="5" width="8.28515625" style="9" customWidth="1"/>
    <col min="6" max="6" width="7.85546875" style="9" customWidth="1"/>
    <col min="7" max="7" width="8.140625" style="9" customWidth="1"/>
    <col min="8" max="8" width="6.85546875" style="9" customWidth="1"/>
    <col min="9" max="9" width="9.28515625" style="9" customWidth="1"/>
    <col min="10" max="10" width="0.7109375" style="9" hidden="1" customWidth="1"/>
    <col min="11" max="11" width="7.7109375" style="9" customWidth="1"/>
    <col min="12" max="12" width="6.85546875" style="9" customWidth="1"/>
    <col min="13" max="13" width="4" style="9" customWidth="1"/>
    <col min="14" max="14" width="14.140625" style="9" customWidth="1"/>
    <col min="15" max="15" width="9.7109375" style="9" customWidth="1"/>
    <col min="16" max="16" width="12.28515625" style="9" customWidth="1"/>
    <col min="17" max="17" width="4.85546875" style="9" customWidth="1"/>
    <col min="18" max="18" width="16.140625" style="9" customWidth="1"/>
    <col min="19" max="19" width="12" style="9" customWidth="1"/>
    <col min="20" max="20" width="8.7109375" style="9" customWidth="1"/>
    <col min="21" max="22" width="7" style="9" customWidth="1"/>
    <col min="23" max="23" width="3.28515625" style="9" customWidth="1"/>
    <col min="24" max="24" width="5.5703125" style="9" customWidth="1"/>
    <col min="25" max="25" width="6.140625" style="9" customWidth="1"/>
    <col min="26" max="26" width="5.7109375" style="9" customWidth="1"/>
    <col min="27" max="28" width="6" style="9" customWidth="1"/>
    <col min="29" max="29" width="5" style="9" customWidth="1"/>
    <col min="30" max="30" width="5.28515625" style="9" customWidth="1"/>
    <col min="31" max="31" width="6.42578125" style="9" customWidth="1"/>
    <col min="32" max="32" width="5.140625" style="9" customWidth="1"/>
    <col min="33" max="33" width="15" style="9" customWidth="1"/>
    <col min="34" max="16384" width="11.42578125" style="9"/>
  </cols>
  <sheetData>
    <row r="1" spans="1:18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8" s="11" customFormat="1" ht="30" customHeight="1">
      <c r="A2" s="10"/>
      <c r="B2" s="69" t="s">
        <v>16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10"/>
    </row>
    <row r="3" spans="1:18" s="11" customFormat="1" ht="1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8" s="11" customFormat="1" ht="14.25" customHeight="1">
      <c r="A4" s="10"/>
      <c r="B4" s="47" t="s">
        <v>45</v>
      </c>
      <c r="C4" s="48"/>
      <c r="D4" s="48"/>
      <c r="E4" s="48"/>
      <c r="F4" s="48"/>
      <c r="G4" s="48"/>
      <c r="H4" s="48"/>
      <c r="I4" s="48"/>
      <c r="J4" s="48"/>
      <c r="K4" s="48"/>
      <c r="L4" s="44"/>
      <c r="M4" s="45"/>
      <c r="N4" s="45"/>
      <c r="O4" s="45"/>
      <c r="P4" s="46"/>
      <c r="Q4" s="10"/>
    </row>
    <row r="5" spans="1:18" s="11" customFormat="1" ht="12.75" customHeight="1">
      <c r="A5" s="10"/>
      <c r="B5" s="51" t="s">
        <v>46</v>
      </c>
      <c r="C5" s="52"/>
      <c r="D5" s="52"/>
      <c r="E5" s="52"/>
      <c r="F5" s="52"/>
      <c r="G5" s="52"/>
      <c r="H5" s="52"/>
      <c r="I5" s="52"/>
      <c r="J5" s="52"/>
      <c r="K5" s="52"/>
      <c r="L5" s="49"/>
      <c r="M5" s="10"/>
      <c r="N5" s="10"/>
      <c r="O5" s="10"/>
      <c r="P5" s="50"/>
      <c r="Q5" s="10"/>
    </row>
    <row r="6" spans="1:18" s="11" customFormat="1" ht="15" customHeight="1">
      <c r="A6" s="10"/>
      <c r="B6" s="84" t="s">
        <v>47</v>
      </c>
      <c r="C6" s="85"/>
      <c r="D6" s="85"/>
      <c r="E6" s="85"/>
      <c r="F6" s="85"/>
      <c r="G6" s="85"/>
      <c r="H6" s="85"/>
      <c r="I6" s="85"/>
      <c r="J6" s="85"/>
      <c r="K6" s="85"/>
      <c r="L6" s="12"/>
      <c r="M6" s="82" t="s">
        <v>44</v>
      </c>
      <c r="N6" s="82"/>
      <c r="O6" s="82"/>
      <c r="P6" s="83"/>
      <c r="Q6" s="10"/>
    </row>
    <row r="7" spans="1:18" s="11" customFormat="1" ht="19.5" customHeight="1">
      <c r="A7" s="10"/>
      <c r="B7" s="43"/>
      <c r="C7" s="43"/>
      <c r="D7" s="43"/>
      <c r="E7" s="43"/>
      <c r="F7" s="43"/>
      <c r="G7" s="43"/>
      <c r="H7" s="43"/>
      <c r="I7" s="43"/>
      <c r="J7" s="43"/>
      <c r="K7" s="43"/>
      <c r="L7" s="12"/>
      <c r="M7" s="42"/>
      <c r="N7" s="42"/>
      <c r="O7" s="42"/>
      <c r="P7" s="42"/>
      <c r="Q7" s="10"/>
    </row>
    <row r="8" spans="1:18" s="11" customFormat="1" ht="21" customHeight="1">
      <c r="A8" s="10"/>
      <c r="B8" s="70" t="s">
        <v>17</v>
      </c>
      <c r="C8" s="71"/>
      <c r="D8" s="71"/>
      <c r="E8" s="71"/>
      <c r="F8" s="71"/>
      <c r="G8" s="71"/>
      <c r="H8" s="72"/>
      <c r="I8" s="70" t="s">
        <v>18</v>
      </c>
      <c r="J8" s="71"/>
      <c r="K8" s="71"/>
      <c r="L8" s="71"/>
      <c r="M8" s="71"/>
      <c r="N8" s="71"/>
      <c r="O8" s="71"/>
      <c r="P8" s="72"/>
      <c r="Q8" s="10"/>
    </row>
    <row r="9" spans="1:18" s="11" customFormat="1" ht="57.75" customHeight="1">
      <c r="A9" s="10"/>
      <c r="B9" s="73" t="s">
        <v>12</v>
      </c>
      <c r="C9" s="74"/>
      <c r="D9" s="75"/>
      <c r="E9" s="76">
        <v>1860000</v>
      </c>
      <c r="F9" s="77"/>
      <c r="G9" s="77"/>
      <c r="H9" s="78"/>
      <c r="I9" s="79" t="s">
        <v>48</v>
      </c>
      <c r="J9" s="80"/>
      <c r="K9" s="80"/>
      <c r="L9" s="80"/>
      <c r="M9" s="80"/>
      <c r="N9" s="80"/>
      <c r="O9" s="80"/>
      <c r="P9" s="81"/>
      <c r="Q9" s="10"/>
    </row>
    <row r="10" spans="1:18" s="11" customFormat="1" ht="20.10000000000000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3" t="s">
        <v>49</v>
      </c>
      <c r="Q10" s="10"/>
    </row>
    <row r="11" spans="1:18" s="11" customFormat="1" ht="13.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4"/>
      <c r="O11" s="15" t="s">
        <v>50</v>
      </c>
      <c r="Q11" s="10"/>
      <c r="R11" s="41"/>
    </row>
    <row r="12" spans="1:18" s="11" customFormat="1" ht="13.5" customHeight="1">
      <c r="A12" s="10"/>
      <c r="B12" s="16" t="s">
        <v>19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7"/>
      <c r="N12" s="10"/>
      <c r="O12" s="10"/>
      <c r="P12" s="10"/>
      <c r="Q12" s="10"/>
      <c r="R12" s="41"/>
    </row>
    <row r="13" spans="1:18" s="11" customFormat="1" ht="25.5" customHeight="1">
      <c r="A13" s="10"/>
      <c r="B13" s="86" t="s">
        <v>20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8"/>
      <c r="Q13" s="10"/>
      <c r="R13" s="41"/>
    </row>
    <row r="14" spans="1:18" s="11" customFormat="1" ht="28.5" customHeight="1">
      <c r="A14" s="10"/>
      <c r="B14" s="89" t="s">
        <v>13</v>
      </c>
      <c r="C14" s="90"/>
      <c r="D14" s="91"/>
      <c r="E14" s="89" t="s">
        <v>21</v>
      </c>
      <c r="F14" s="90"/>
      <c r="G14" s="91"/>
      <c r="H14" s="89" t="s">
        <v>6</v>
      </c>
      <c r="I14" s="90"/>
      <c r="J14" s="91"/>
      <c r="K14" s="18" t="s">
        <v>22</v>
      </c>
      <c r="L14" s="18" t="s">
        <v>14</v>
      </c>
      <c r="M14" s="89" t="s">
        <v>32</v>
      </c>
      <c r="N14" s="91"/>
      <c r="O14" s="89" t="s">
        <v>23</v>
      </c>
      <c r="P14" s="91"/>
      <c r="Q14" s="10"/>
      <c r="R14" s="41"/>
    </row>
    <row r="15" spans="1:18" s="11" customFormat="1" ht="25.5" customHeight="1">
      <c r="A15" s="10"/>
      <c r="B15" s="104" t="s">
        <v>15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6"/>
      <c r="O15" s="97"/>
      <c r="P15" s="98"/>
      <c r="Q15" s="10"/>
      <c r="R15" s="41"/>
    </row>
    <row r="16" spans="1:18" s="11" customFormat="1" ht="32.25" customHeight="1">
      <c r="A16" s="10"/>
      <c r="B16" s="107" t="s">
        <v>31</v>
      </c>
      <c r="C16" s="63"/>
      <c r="D16" s="108"/>
      <c r="E16" s="97" t="s">
        <v>42</v>
      </c>
      <c r="F16" s="98"/>
      <c r="G16" s="20">
        <v>1</v>
      </c>
      <c r="H16" s="57">
        <f>O32</f>
        <v>6804634.2000000002</v>
      </c>
      <c r="I16" s="57"/>
      <c r="J16" s="21"/>
      <c r="K16" s="22">
        <v>1</v>
      </c>
      <c r="L16" s="23">
        <v>0.12</v>
      </c>
      <c r="M16" s="109">
        <f>G16*H16*K16*L16</f>
        <v>816556.10400000005</v>
      </c>
      <c r="N16" s="110"/>
      <c r="O16" s="37"/>
      <c r="P16" s="38"/>
      <c r="Q16" s="10"/>
      <c r="R16" s="41"/>
    </row>
    <row r="17" spans="1:19" s="11" customFormat="1" ht="27" customHeight="1">
      <c r="A17" s="10"/>
      <c r="B17" s="104" t="s">
        <v>37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  <c r="O17" s="97"/>
      <c r="P17" s="98"/>
      <c r="Q17" s="10"/>
      <c r="R17" s="41"/>
    </row>
    <row r="18" spans="1:19" s="11" customFormat="1" ht="32.25" customHeight="1">
      <c r="A18" s="10"/>
      <c r="B18" s="111" t="s">
        <v>33</v>
      </c>
      <c r="C18" s="111"/>
      <c r="D18" s="111"/>
      <c r="E18" s="97" t="s">
        <v>41</v>
      </c>
      <c r="F18" s="98"/>
      <c r="G18" s="20">
        <v>1</v>
      </c>
      <c r="H18" s="57">
        <f>O31</f>
        <v>8731530.9900000021</v>
      </c>
      <c r="I18" s="57"/>
      <c r="J18" s="21"/>
      <c r="K18" s="22">
        <v>1</v>
      </c>
      <c r="L18" s="23">
        <v>0.12</v>
      </c>
      <c r="M18" s="109">
        <f>G18*H18*K18*L18</f>
        <v>1047783.7188000003</v>
      </c>
      <c r="N18" s="110"/>
      <c r="O18" s="37"/>
      <c r="P18" s="38"/>
      <c r="Q18" s="10"/>
      <c r="R18" s="41"/>
    </row>
    <row r="19" spans="1:19" s="26" customFormat="1" ht="30.75" customHeight="1">
      <c r="A19" s="10"/>
      <c r="B19" s="93" t="s">
        <v>24</v>
      </c>
      <c r="C19" s="94"/>
      <c r="D19" s="94"/>
      <c r="E19" s="94"/>
      <c r="F19" s="95"/>
      <c r="G19" s="24">
        <f>G16+G18</f>
        <v>2</v>
      </c>
      <c r="H19" s="53"/>
      <c r="I19" s="54"/>
      <c r="J19" s="24"/>
      <c r="K19" s="25">
        <f>K16+K18</f>
        <v>2</v>
      </c>
      <c r="L19" s="24"/>
      <c r="M19" s="96">
        <f>M16+M18</f>
        <v>1864339.8228000002</v>
      </c>
      <c r="N19" s="96"/>
      <c r="O19" s="97"/>
      <c r="P19" s="98"/>
      <c r="Q19" s="10"/>
      <c r="R19" s="41"/>
    </row>
    <row r="20" spans="1:19" s="11" customFormat="1" ht="26.25" customHeight="1">
      <c r="A20" s="10"/>
      <c r="B20" s="86" t="s">
        <v>25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8"/>
      <c r="Q20" s="10"/>
    </row>
    <row r="21" spans="1:19" s="11" customFormat="1" ht="28.5" customHeight="1">
      <c r="A21" s="10"/>
      <c r="B21" s="61" t="s">
        <v>43</v>
      </c>
      <c r="C21" s="62"/>
      <c r="D21" s="62"/>
      <c r="E21" s="62"/>
      <c r="F21" s="62"/>
      <c r="G21" s="62"/>
      <c r="H21" s="62"/>
      <c r="I21" s="62"/>
      <c r="J21" s="19"/>
      <c r="K21" s="64">
        <v>1860000</v>
      </c>
      <c r="L21" s="65"/>
      <c r="M21" s="65"/>
      <c r="N21" s="66"/>
      <c r="O21" s="67" t="s">
        <v>36</v>
      </c>
      <c r="P21" s="68"/>
      <c r="Q21" s="10"/>
    </row>
    <row r="22" spans="1:19" s="11" customFormat="1" ht="13.5" customHeight="1">
      <c r="A22" s="10"/>
      <c r="B22" s="27" t="s">
        <v>38</v>
      </c>
      <c r="C22" s="28"/>
      <c r="D22" s="28"/>
      <c r="E22" s="28"/>
      <c r="F22" s="28"/>
      <c r="G22" s="28"/>
      <c r="H22" s="28"/>
      <c r="I22" s="8"/>
      <c r="J22" s="28"/>
      <c r="K22" s="10"/>
      <c r="L22" s="28"/>
      <c r="M22" s="29"/>
      <c r="N22" s="29"/>
      <c r="O22" s="28"/>
      <c r="P22" s="28"/>
      <c r="Q22" s="10"/>
    </row>
    <row r="23" spans="1:19" s="6" customFormat="1" ht="14.25" customHeight="1">
      <c r="A23" s="2"/>
      <c r="B23" s="27" t="s">
        <v>30</v>
      </c>
      <c r="C23" s="39"/>
      <c r="D23" s="39"/>
      <c r="E23" s="39"/>
      <c r="F23" s="39"/>
      <c r="G23" s="39"/>
      <c r="H23" s="39"/>
      <c r="I23" s="8"/>
      <c r="J23" s="39"/>
      <c r="K23" s="10"/>
      <c r="L23" s="39"/>
      <c r="M23" s="40"/>
      <c r="N23" s="40"/>
      <c r="O23" s="39"/>
      <c r="P23" s="39"/>
      <c r="Q23" s="2"/>
      <c r="R23" s="7"/>
    </row>
    <row r="24" spans="1:19" s="6" customFormat="1" ht="14.25" customHeight="1">
      <c r="A24" s="2"/>
      <c r="B24" s="27" t="s">
        <v>40</v>
      </c>
      <c r="C24" s="39"/>
      <c r="D24" s="39"/>
      <c r="E24" s="39"/>
      <c r="F24" s="39"/>
      <c r="G24" s="39"/>
      <c r="H24" s="39"/>
      <c r="I24" s="8"/>
      <c r="J24" s="39"/>
      <c r="K24" s="10"/>
      <c r="L24" s="39"/>
      <c r="M24" s="40"/>
      <c r="N24" s="40"/>
      <c r="O24" s="39"/>
      <c r="P24" s="39"/>
      <c r="Q24" s="2"/>
      <c r="R24" s="7"/>
    </row>
    <row r="25" spans="1:19" s="11" customFormat="1" ht="20.100000000000001" customHeight="1">
      <c r="A25" s="8"/>
      <c r="B25" s="3"/>
      <c r="C25" s="4"/>
      <c r="D25" s="4"/>
      <c r="E25" s="4"/>
      <c r="F25" s="4"/>
      <c r="G25" s="4"/>
      <c r="H25" s="4"/>
      <c r="I25" s="4"/>
      <c r="J25" s="4"/>
      <c r="K25" s="1"/>
      <c r="L25" s="4"/>
      <c r="M25" s="5"/>
      <c r="N25" s="5"/>
      <c r="O25" s="4"/>
      <c r="P25" s="4"/>
      <c r="Q25" s="8"/>
    </row>
    <row r="26" spans="1:19" s="11" customFormat="1" ht="13.5" customHeight="1">
      <c r="A26" s="8"/>
      <c r="B26" s="30" t="s">
        <v>39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1" t="s">
        <v>0</v>
      </c>
      <c r="O26" s="32">
        <v>22.1</v>
      </c>
      <c r="P26" s="30" t="s">
        <v>1</v>
      </c>
      <c r="Q26" s="8"/>
      <c r="R26" s="33"/>
      <c r="S26" s="33"/>
    </row>
    <row r="27" spans="1:19" ht="20.100000000000001" customHeight="1">
      <c r="A27" s="8"/>
      <c r="B27" s="92" t="s">
        <v>26</v>
      </c>
      <c r="C27" s="92"/>
      <c r="D27" s="92" t="s">
        <v>2</v>
      </c>
      <c r="E27" s="92"/>
      <c r="F27" s="92" t="s">
        <v>3</v>
      </c>
      <c r="G27" s="92"/>
      <c r="H27" s="92" t="s">
        <v>4</v>
      </c>
      <c r="I27" s="92"/>
      <c r="J27" s="92"/>
      <c r="K27" s="92"/>
      <c r="L27" s="92" t="s">
        <v>5</v>
      </c>
      <c r="M27" s="92"/>
      <c r="N27" s="92"/>
      <c r="O27" s="70" t="s">
        <v>6</v>
      </c>
      <c r="P27" s="72"/>
      <c r="Q27" s="8"/>
    </row>
    <row r="28" spans="1:19" ht="20.100000000000001" customHeight="1">
      <c r="A28" s="8"/>
      <c r="B28" s="55" t="s">
        <v>27</v>
      </c>
      <c r="C28" s="55"/>
      <c r="D28" s="55" t="s">
        <v>7</v>
      </c>
      <c r="E28" s="55"/>
      <c r="F28" s="55" t="s">
        <v>28</v>
      </c>
      <c r="G28" s="55"/>
      <c r="H28" s="55" t="s">
        <v>34</v>
      </c>
      <c r="I28" s="55"/>
      <c r="J28" s="55"/>
      <c r="K28" s="55"/>
      <c r="L28" s="55" t="s">
        <v>35</v>
      </c>
      <c r="M28" s="55"/>
      <c r="N28" s="55"/>
      <c r="O28" s="102" t="s">
        <v>29</v>
      </c>
      <c r="P28" s="103"/>
      <c r="Q28" s="8"/>
      <c r="R28" s="99"/>
    </row>
    <row r="29" spans="1:19" ht="20.100000000000001" customHeight="1">
      <c r="A29" s="8"/>
      <c r="B29" s="55" t="s">
        <v>8</v>
      </c>
      <c r="C29" s="55"/>
      <c r="D29" s="57">
        <v>333226</v>
      </c>
      <c r="E29" s="57"/>
      <c r="F29" s="56">
        <f>+D29*O26</f>
        <v>7364294.6000000006</v>
      </c>
      <c r="G29" s="56"/>
      <c r="H29" s="57">
        <f>F29*1.1</f>
        <v>8100724.0600000015</v>
      </c>
      <c r="I29" s="57"/>
      <c r="J29" s="57"/>
      <c r="K29" s="57"/>
      <c r="L29" s="57">
        <v>0</v>
      </c>
      <c r="M29" s="57"/>
      <c r="N29" s="57"/>
      <c r="O29" s="100">
        <f>SUM(F29:N29)</f>
        <v>15465018.660000002</v>
      </c>
      <c r="P29" s="101"/>
      <c r="Q29" s="8"/>
      <c r="R29" s="99"/>
    </row>
    <row r="30" spans="1:19" ht="20.100000000000001" customHeight="1">
      <c r="A30" s="8"/>
      <c r="B30" s="55" t="s">
        <v>9</v>
      </c>
      <c r="C30" s="55"/>
      <c r="D30" s="57">
        <v>239085</v>
      </c>
      <c r="E30" s="57"/>
      <c r="F30" s="100">
        <f>D30*O26</f>
        <v>5283778.5</v>
      </c>
      <c r="G30" s="101"/>
      <c r="H30" s="57">
        <f>F30*1.1</f>
        <v>5812156.3500000006</v>
      </c>
      <c r="I30" s="57"/>
      <c r="J30" s="57"/>
      <c r="K30" s="57"/>
      <c r="L30" s="57">
        <v>0</v>
      </c>
      <c r="M30" s="57"/>
      <c r="N30" s="57"/>
      <c r="O30" s="100">
        <f>SUM(F30:N30)</f>
        <v>11095934.850000001</v>
      </c>
      <c r="P30" s="101"/>
      <c r="Q30" s="8"/>
    </row>
    <row r="31" spans="1:19" ht="20.100000000000001" customHeight="1">
      <c r="A31" s="8"/>
      <c r="B31" s="55" t="s">
        <v>10</v>
      </c>
      <c r="C31" s="55"/>
      <c r="D31" s="57">
        <v>188139</v>
      </c>
      <c r="E31" s="57"/>
      <c r="F31" s="100">
        <f>D31*O26</f>
        <v>4157871.9000000004</v>
      </c>
      <c r="G31" s="101"/>
      <c r="H31" s="57">
        <f>F31*1.1</f>
        <v>4573659.0900000008</v>
      </c>
      <c r="I31" s="57"/>
      <c r="J31" s="57"/>
      <c r="K31" s="57"/>
      <c r="L31" s="57">
        <v>0</v>
      </c>
      <c r="M31" s="57"/>
      <c r="N31" s="57"/>
      <c r="O31" s="100">
        <f>SUM(F31:N31)</f>
        <v>8731530.9900000021</v>
      </c>
      <c r="P31" s="101"/>
      <c r="Q31" s="8"/>
    </row>
    <row r="32" spans="1:19" ht="20.100000000000001" customHeight="1">
      <c r="A32" s="8"/>
      <c r="B32" s="55" t="s">
        <v>11</v>
      </c>
      <c r="C32" s="55"/>
      <c r="D32" s="57">
        <v>146620</v>
      </c>
      <c r="E32" s="57"/>
      <c r="F32" s="100">
        <f>D32*O26</f>
        <v>3240302</v>
      </c>
      <c r="G32" s="101"/>
      <c r="H32" s="57">
        <f>F32*1.1</f>
        <v>3564332.2</v>
      </c>
      <c r="I32" s="57"/>
      <c r="J32" s="57"/>
      <c r="K32" s="57"/>
      <c r="L32" s="57">
        <v>0</v>
      </c>
      <c r="M32" s="57"/>
      <c r="N32" s="57"/>
      <c r="O32" s="100">
        <f>SUM(F32:N32)</f>
        <v>6804634.2000000002</v>
      </c>
      <c r="P32" s="101"/>
      <c r="Q32" s="8"/>
    </row>
    <row r="33" spans="1:17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8"/>
    </row>
    <row r="34" spans="1:17" ht="12" customHeight="1">
      <c r="A34" s="34"/>
      <c r="B34" s="63" t="s">
        <v>51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34"/>
    </row>
    <row r="35" spans="1:17" ht="12" customHeight="1">
      <c r="A35" s="34"/>
      <c r="B35" s="10"/>
      <c r="C35" s="10"/>
      <c r="D35" s="10"/>
      <c r="E35" s="10"/>
      <c r="F35" s="10"/>
      <c r="G35" s="8"/>
      <c r="H35" s="10"/>
      <c r="I35" s="10"/>
      <c r="J35" s="10"/>
      <c r="K35" s="8"/>
      <c r="L35" s="8"/>
      <c r="M35" s="17"/>
      <c r="N35" s="10"/>
      <c r="O35" s="10"/>
      <c r="P35" s="10"/>
      <c r="Q35" s="34"/>
    </row>
    <row r="36" spans="1:17" ht="16.5">
      <c r="B36" s="35"/>
      <c r="C36" s="35"/>
      <c r="D36" s="35"/>
      <c r="E36" s="35"/>
      <c r="F36" s="35"/>
      <c r="G36" s="36"/>
      <c r="H36" s="35"/>
      <c r="I36" s="35"/>
      <c r="J36" s="35"/>
      <c r="K36" s="35"/>
      <c r="L36" s="35"/>
      <c r="M36" s="35"/>
      <c r="N36" s="35"/>
      <c r="O36" s="35"/>
      <c r="P36" s="34"/>
    </row>
    <row r="39" spans="1:17">
      <c r="G39" s="34"/>
      <c r="H39" s="34"/>
      <c r="I39" s="34"/>
      <c r="J39" s="34"/>
      <c r="K39" s="34"/>
      <c r="L39" s="34"/>
      <c r="M39" s="34"/>
      <c r="N39" s="34"/>
    </row>
    <row r="40" spans="1:17">
      <c r="G40" s="34"/>
      <c r="H40" s="34"/>
      <c r="I40" s="34"/>
      <c r="J40" s="34"/>
      <c r="K40" s="34"/>
      <c r="L40" s="34"/>
      <c r="M40" s="34"/>
      <c r="N40" s="34"/>
    </row>
    <row r="41" spans="1:17">
      <c r="G41" s="34"/>
      <c r="H41" s="34"/>
      <c r="I41" s="34"/>
      <c r="J41" s="34"/>
      <c r="K41" s="34"/>
      <c r="L41" s="34"/>
      <c r="M41" s="34"/>
      <c r="N41" s="34"/>
    </row>
    <row r="62" spans="9:11">
      <c r="I62" s="58"/>
      <c r="J62" s="58"/>
      <c r="K62" s="58"/>
    </row>
    <row r="63" spans="9:11">
      <c r="I63" s="59"/>
      <c r="J63" s="60"/>
      <c r="K63" s="60"/>
    </row>
    <row r="64" spans="9:11">
      <c r="I64" s="59"/>
      <c r="J64" s="60"/>
      <c r="K64" s="60"/>
    </row>
  </sheetData>
  <mergeCells count="75">
    <mergeCell ref="O15:P15"/>
    <mergeCell ref="B15:N15"/>
    <mergeCell ref="B16:D16"/>
    <mergeCell ref="E16:F16"/>
    <mergeCell ref="M16:N16"/>
    <mergeCell ref="H16:I16"/>
    <mergeCell ref="H32:K32"/>
    <mergeCell ref="B32:C32"/>
    <mergeCell ref="D32:E32"/>
    <mergeCell ref="F32:G32"/>
    <mergeCell ref="O17:P17"/>
    <mergeCell ref="B17:N17"/>
    <mergeCell ref="B18:D18"/>
    <mergeCell ref="E18:F18"/>
    <mergeCell ref="H18:I18"/>
    <mergeCell ref="M18:N18"/>
    <mergeCell ref="L27:N27"/>
    <mergeCell ref="R28:R29"/>
    <mergeCell ref="D31:E31"/>
    <mergeCell ref="F31:G31"/>
    <mergeCell ref="H31:K31"/>
    <mergeCell ref="L31:N31"/>
    <mergeCell ref="O31:P31"/>
    <mergeCell ref="D30:E30"/>
    <mergeCell ref="F30:G30"/>
    <mergeCell ref="H30:K30"/>
    <mergeCell ref="O28:P28"/>
    <mergeCell ref="L28:N28"/>
    <mergeCell ref="H28:K28"/>
    <mergeCell ref="O29:P29"/>
    <mergeCell ref="H29:K29"/>
    <mergeCell ref="L29:N29"/>
    <mergeCell ref="O30:P30"/>
    <mergeCell ref="B13:P13"/>
    <mergeCell ref="B14:D14"/>
    <mergeCell ref="E14:G14"/>
    <mergeCell ref="H14:J14"/>
    <mergeCell ref="M14:N14"/>
    <mergeCell ref="O14:P14"/>
    <mergeCell ref="B2:P2"/>
    <mergeCell ref="B8:H8"/>
    <mergeCell ref="I8:P8"/>
    <mergeCell ref="B9:D9"/>
    <mergeCell ref="E9:H9"/>
    <mergeCell ref="I9:P9"/>
    <mergeCell ref="M6:P6"/>
    <mergeCell ref="B6:K6"/>
    <mergeCell ref="I62:K62"/>
    <mergeCell ref="I63:K63"/>
    <mergeCell ref="I64:K64"/>
    <mergeCell ref="B21:I21"/>
    <mergeCell ref="B34:P34"/>
    <mergeCell ref="K21:N21"/>
    <mergeCell ref="O21:P21"/>
    <mergeCell ref="B30:C30"/>
    <mergeCell ref="B27:C27"/>
    <mergeCell ref="D27:E27"/>
    <mergeCell ref="F27:G27"/>
    <mergeCell ref="H27:K27"/>
    <mergeCell ref="O27:P27"/>
    <mergeCell ref="O32:P32"/>
    <mergeCell ref="L32:N32"/>
    <mergeCell ref="L30:N30"/>
    <mergeCell ref="H19:I19"/>
    <mergeCell ref="B31:C31"/>
    <mergeCell ref="B28:C28"/>
    <mergeCell ref="D28:E28"/>
    <mergeCell ref="F28:G28"/>
    <mergeCell ref="F29:G29"/>
    <mergeCell ref="B29:C29"/>
    <mergeCell ref="D29:E29"/>
    <mergeCell ref="B19:F19"/>
    <mergeCell ref="B20:P20"/>
    <mergeCell ref="M19:N19"/>
    <mergeCell ref="O19:P19"/>
  </mergeCells>
  <phoneticPr fontId="2" type="noConversion"/>
  <pageMargins left="0.17" right="0.26" top="0.37" bottom="0.32" header="0.3" footer="0.17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견적서</vt:lpstr>
      <vt:lpstr>견적서!Print_Area</vt:lpstr>
    </vt:vector>
  </TitlesOfParts>
  <Company>nuri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김성상</dc:creator>
  <cp:lastModifiedBy>chaosyoon-Dev-Home</cp:lastModifiedBy>
  <cp:lastPrinted>2011-08-03T05:19:39Z</cp:lastPrinted>
  <dcterms:created xsi:type="dcterms:W3CDTF">2001-05-07T02:31:09Z</dcterms:created>
  <dcterms:modified xsi:type="dcterms:W3CDTF">2012-10-10T09:52:30Z</dcterms:modified>
</cp:coreProperties>
</file>